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Premissas e Custos" sheetId="1" state="visible" r:id="rId3"/>
    <sheet name="2. Receita Mensal" sheetId="2" state="visible" r:id="rId4"/>
    <sheet name="3. Sensibilidade" sheetId="3" state="visible" r:id="rId5"/>
    <sheet name="4. Guia de Us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<sst xmlns="http://schemas.openxmlformats.org/spreadsheetml/2006/main" count="97" uniqueCount="88">
  <si>
    <t xml:space="preserve">SIMULADOR DE PREÇO — AGENTE IA CARRANI B2B</t>
  </si>
  <si>
    <t xml:space="preserve">A. MODELO DE IA  (inputs em azul)</t>
  </si>
  <si>
    <t xml:space="preserve">Unidade / Referência</t>
  </si>
  <si>
    <t xml:space="preserve">Tokens de entrada por mensagem do usuário (avg)</t>
  </si>
  <si>
    <t xml:space="preserve">tokens / ocorrência</t>
  </si>
  <si>
    <t xml:space="preserve">Tokens de saída por mensagem do agente (avg)</t>
  </si>
  <si>
    <t xml:space="preserve">Tokens do system prompt (fixo por chamada)</t>
  </si>
  <si>
    <t xml:space="preserve">Mensagens por sessão (ida+volta, avg)</t>
  </si>
  <si>
    <t xml:space="preserve">Chamadas de ferramenta / RAG por sessão (avg)</t>
  </si>
  <si>
    <t xml:space="preserve">Tokens adicionais por chamada de ferramenta</t>
  </si>
  <si>
    <t xml:space="preserve">B. PREÇO DO MODELO (R$ por 1 M tokens)</t>
  </si>
  <si>
    <t xml:space="preserve">Custo por 1 M tokens de entrada (R$)</t>
  </si>
  <si>
    <t xml:space="preserve">Claude Haiku ≈ R$1 | Sonnet ≈ R$5</t>
  </si>
  <si>
    <t xml:space="preserve">Custo por 1 M tokens de saída (R$)</t>
  </si>
  <si>
    <t xml:space="preserve">Claude Haiku ≈ R$5 | Sonnet ≈ R$25</t>
  </si>
  <si>
    <t xml:space="preserve">C. CÁLCULO — TOKENS POR SESSÃO</t>
  </si>
  <si>
    <t xml:space="preserve">Tokens de entrada totais por sessão</t>
  </si>
  <si>
    <t xml:space="preserve">tokens (input)</t>
  </si>
  <si>
    <t xml:space="preserve">Tokens de saída totais por sessão</t>
  </si>
  <si>
    <t xml:space="preserve">tokens (output)</t>
  </si>
  <si>
    <t xml:space="preserve">D. CUSTO POR SESSÃO (R$)</t>
  </si>
  <si>
    <t xml:space="preserve">Custo de tokens de entrada (R$)</t>
  </si>
  <si>
    <t xml:space="preserve">Custo de tokens de saída (R$)</t>
  </si>
  <si>
    <t xml:space="preserve">Custo total de IA por sessão (R$)</t>
  </si>
  <si>
    <t xml:space="preserve">E. OVERHEAD OPERACIONAL</t>
  </si>
  <si>
    <t xml:space="preserve">Hospedagem / infra por sessão (R$)</t>
  </si>
  <si>
    <t xml:space="preserve">Suporte e manutenção por sessão (R$)</t>
  </si>
  <si>
    <t xml:space="preserve">Outros custos por sessão (R$)</t>
  </si>
  <si>
    <t xml:space="preserve">Total overhead por sessão (R$)</t>
  </si>
  <si>
    <t xml:space="preserve">F. CUSTO TOTAL E PREÇO SUGERIDO</t>
  </si>
  <si>
    <t xml:space="preserve">Margem desejada (%)</t>
  </si>
  <si>
    <t xml:space="preserve">Ex: 60% → preço = custo / (1 - 60%)</t>
  </si>
  <si>
    <t xml:space="preserve">Custo total por sessão (IA + overhead) R$</t>
  </si>
  <si>
    <t xml:space="preserve">Preço sugerido por sessão (R$)</t>
  </si>
  <si>
    <t xml:space="preserve">Preço arredondado (R$) — edite se quiser</t>
  </si>
  <si>
    <t xml:space="preserve">PROJEÇÃO DE RECEITA MENSAL</t>
  </si>
  <si>
    <t xml:space="preserve">A. VOLUME DE SESSÕES</t>
  </si>
  <si>
    <t xml:space="preserve">Sessões por mês — Cenário Pessimista</t>
  </si>
  <si>
    <t xml:space="preserve">Sessões por mês — Cenário Base</t>
  </si>
  <si>
    <t xml:space="preserve">Sessões por mês — Cenário Otimista</t>
  </si>
  <si>
    <t xml:space="preserve">B. PREÇO POR SESSÃO (referência da aba anterior)</t>
  </si>
  <si>
    <t xml:space="preserve">Preço por sessão (R$) — puxa da aba 1</t>
  </si>
  <si>
    <t xml:space="preserve">C. RECEITA BRUTA MENSAL (R$)</t>
  </si>
  <si>
    <t xml:space="preserve">Receita bruta — Pessimista (R$)</t>
  </si>
  <si>
    <t xml:space="preserve">Receita bruta — Base (R$)</t>
  </si>
  <si>
    <t xml:space="preserve">Receita bruta — Otimista (R$)</t>
  </si>
  <si>
    <t xml:space="preserve">D. CUSTO TOTAL MENSAL (R$)</t>
  </si>
  <si>
    <t xml:space="preserve">Custo total por sessão (puxa da aba 1)</t>
  </si>
  <si>
    <t xml:space="preserve">Custo total — Pessimista (R$)</t>
  </si>
  <si>
    <t xml:space="preserve">Custo total — Base (R$)</t>
  </si>
  <si>
    <t xml:space="preserve">Custo total — Otimista (R$)</t>
  </si>
  <si>
    <t xml:space="preserve">E. LUCRO BRUTO MENSAL (R$)</t>
  </si>
  <si>
    <t xml:space="preserve">Lucro bruto — Pessimista (R$)</t>
  </si>
  <si>
    <t xml:space="preserve">Lucro bruto — Base (R$)</t>
  </si>
  <si>
    <t xml:space="preserve">Lucro bruto — Otimista (R$)</t>
  </si>
  <si>
    <t xml:space="preserve">ANÁLISE DE SENSIBILIDADE — CUSTO POR SESSÃO (R$)</t>
  </si>
  <si>
    <t xml:space="preserve">Msgs/sessão →</t>
  </si>
  <si>
    <t xml:space="preserve">Haiku Input R$1 / Output R$5</t>
  </si>
  <si>
    <t xml:space="preserve">Custo IA (R$)</t>
  </si>
  <si>
    <t xml:space="preserve">+ Overhead R$0.20</t>
  </si>
  <si>
    <t xml:space="preserve">Custo total (R$)</t>
  </si>
  <si>
    <t xml:space="preserve">Preço (60% margem) (R$)</t>
  </si>
  <si>
    <t xml:space="preserve">Sonnet Input R$5 / Output R$25</t>
  </si>
  <si>
    <t xml:space="preserve">GUIA RÁPIDO DE USO</t>
  </si>
  <si>
    <t xml:space="preserve">ABA 1 — Premissas e Custos</t>
  </si>
  <si>
    <t xml:space="preserve">• Preencha os campos em AZUL com os dados do seu agente.</t>
  </si>
  <si>
    <t xml:space="preserve">• Tokens de entrada = texto do usuário + system prompt + contexto RAG/ferramentas.</t>
  </si>
  <si>
    <t xml:space="preserve">• Tokens de saída = resposta do agente por mensagem.</t>
  </si>
  <si>
    <t xml:space="preserve">• Ajuste o preço do modelo conforme o provider escolhido (Claude, GPT-4o, etc.).</t>
  </si>
  <si>
    <t xml:space="preserve">• A MARGEM padrão é 60% — altere conforme sua estratégia comercial.</t>
  </si>
  <si>
    <t xml:space="preserve">ABA 2 — Receita Mensal</t>
  </si>
  <si>
    <t xml:space="preserve">• Ajuste os volumes de sessão nos 3 cenários (Pessimista, Base, Otimista).</t>
  </si>
  <si>
    <t xml:space="preserve">• O modelo BLIS de 1.300 processos/mês já está como Cenário Base.</t>
  </si>
  <si>
    <t xml:space="preserve">• Os resultados são calculados automaticamente.</t>
  </si>
  <si>
    <t xml:space="preserve">ABA 3 — Sensibilidade</t>
  </si>
  <si>
    <t xml:space="preserve">• Mostra como o custo varia conforme o número de mensagens por sessão.</t>
  </si>
  <si>
    <t xml:space="preserve">• Compare Haiku (mais barato) vs Sonnet (mais capaz).</t>
  </si>
  <si>
    <t xml:space="preserve">• Use para decidir qual modelo equilibra custo x qualidade para o Carrani.</t>
  </si>
  <si>
    <t xml:space="preserve">PRÓXIMOS PASSOS RECOMENDADOS</t>
  </si>
  <si>
    <t xml:space="preserve">1. Rode um piloto de 50–100 conversas reais e meça os tokens consumidos.</t>
  </si>
  <si>
    <t xml:space="preserve">2. Substitua os valores padrão pelos dados reais medidos.</t>
  </si>
  <si>
    <t xml:space="preserve">3. Use o Braintrust para logging e comparação de custos por conversa.</t>
  </si>
  <si>
    <t xml:space="preserve">4. Revise a margem após os primeiros 30 dias de operação.</t>
  </si>
  <si>
    <t xml:space="preserve">LEGENDA DE CORES</t>
  </si>
  <si>
    <t xml:space="preserve">🔵 Azul: inputs que você deve preencher/ajustar</t>
  </si>
  <si>
    <t xml:space="preserve">⚫ Preto: fórmulas calculadas automaticamente</t>
  </si>
  <si>
    <t xml:space="preserve">🟢 Verde: valores puxados de outra aba</t>
  </si>
  <si>
    <t xml:space="preserve">🟡 Fundo amarelo: célula de entrada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</si>
</sst>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$ &quot;#,##0.00"/>
    <numFmt numFmtId="166" formatCode="#,##0"/>
    <numFmt numFmtId="167" formatCode="&quot;R$ &quot;#,##0.0000"/>
    <numFmt numFmtId="168" formatCode="0%"/>
    <numFmt numFmtId="169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6E4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22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6" hidden="false" customHeight="true" outlineLevel="0" collapsed="false"/>
    <row r="3" customFormat="false" ht="18" hidden="false" customHeight="true" outlineLevel="0" collapsed="false">
      <c r="A3" s="2" t="s">
        <v>1</v>
      </c>
      <c r="B3" s="3"/>
      <c r="C3" s="3" t="s">
        <v>2</v>
      </c>
      <c r="D3" s="3"/>
      <c r="E3" s="3"/>
    </row>
    <row r="4" customFormat="false" ht="18" hidden="false" customHeight="true" outlineLevel="0" collapsed="false">
      <c r="A4" s="4" t="s">
        <v>3</v>
      </c>
      <c r="B4" s="5" t="n">
        <v>150</v>
      </c>
      <c r="C4" s="6" t="s">
        <v>4</v>
      </c>
      <c r="D4" s="7"/>
      <c r="E4" s="7"/>
    </row>
    <row r="5" customFormat="false" ht="18" hidden="false" customHeight="true" outlineLevel="0" collapsed="false">
      <c r="A5" s="4" t="s">
        <v>5</v>
      </c>
      <c r="B5" s="5" t="n">
        <v>300</v>
      </c>
      <c r="C5" s="6" t="s">
        <v>4</v>
      </c>
      <c r="D5" s="7"/>
      <c r="E5" s="7"/>
    </row>
    <row r="6" customFormat="false" ht="18" hidden="false" customHeight="true" outlineLevel="0" collapsed="false">
      <c r="A6" s="4" t="s">
        <v>6</v>
      </c>
      <c r="B6" s="5" t="n">
        <v>800</v>
      </c>
      <c r="C6" s="6" t="s">
        <v>4</v>
      </c>
      <c r="D6" s="7"/>
      <c r="E6" s="7"/>
    </row>
    <row r="7" customFormat="false" ht="18" hidden="false" customHeight="true" outlineLevel="0" collapsed="false">
      <c r="A7" s="4" t="s">
        <v>7</v>
      </c>
      <c r="B7" s="5" t="n">
        <v>8</v>
      </c>
      <c r="C7" s="6" t="s">
        <v>4</v>
      </c>
      <c r="D7" s="7"/>
      <c r="E7" s="7"/>
    </row>
    <row r="8" customFormat="false" ht="18" hidden="false" customHeight="true" outlineLevel="0" collapsed="false">
      <c r="A8" s="4" t="s">
        <v>8</v>
      </c>
      <c r="B8" s="5" t="n">
        <v>3</v>
      </c>
      <c r="C8" s="6" t="s">
        <v>4</v>
      </c>
      <c r="D8" s="7"/>
      <c r="E8" s="7"/>
    </row>
    <row r="9" customFormat="false" ht="18" hidden="false" customHeight="true" outlineLevel="0" collapsed="false">
      <c r="A9" s="4" t="s">
        <v>9</v>
      </c>
      <c r="B9" s="5" t="n">
        <v>500</v>
      </c>
      <c r="C9" s="6" t="s">
        <v>4</v>
      </c>
      <c r="D9" s="7"/>
      <c r="E9" s="7"/>
    </row>
    <row r="10" customFormat="false" ht="6" hidden="false" customHeight="true" outlineLevel="0" collapsed="false"/>
    <row r="11" customFormat="false" ht="18" hidden="false" customHeight="true" outlineLevel="0" collapsed="false">
      <c r="A11" s="2" t="s">
        <v>10</v>
      </c>
      <c r="B11" s="3"/>
      <c r="C11" s="3"/>
      <c r="D11" s="3"/>
      <c r="E11" s="3"/>
    </row>
    <row r="12" customFormat="false" ht="18" hidden="false" customHeight="true" outlineLevel="0" collapsed="false">
      <c r="A12" s="4" t="s">
        <v>11</v>
      </c>
      <c r="B12" s="8" t="n">
        <v>1</v>
      </c>
      <c r="C12" s="6" t="s">
        <v>12</v>
      </c>
    </row>
    <row r="13" customFormat="false" ht="18" hidden="false" customHeight="true" outlineLevel="0" collapsed="false">
      <c r="A13" s="4" t="s">
        <v>13</v>
      </c>
      <c r="B13" s="8" t="n">
        <v>5</v>
      </c>
      <c r="C13" s="6" t="s">
        <v>14</v>
      </c>
    </row>
    <row r="15" customFormat="false" ht="18" hidden="false" customHeight="true" outlineLevel="0" collapsed="false">
      <c r="A15" s="2" t="s">
        <v>15</v>
      </c>
      <c r="B15" s="3"/>
      <c r="C15" s="3"/>
      <c r="D15" s="3"/>
      <c r="E15" s="3"/>
    </row>
    <row r="16" customFormat="false" ht="18" hidden="false" customHeight="true" outlineLevel="0" collapsed="false">
      <c r="A16" s="4" t="s">
        <v>16</v>
      </c>
      <c r="B16" s="9" t="n">
        <f aca="false">B4*B7 + B6*B7 + B8*B9</f>
        <v>9100</v>
      </c>
      <c r="C16" s="6" t="s">
        <v>17</v>
      </c>
    </row>
    <row r="17" customFormat="false" ht="18" hidden="false" customHeight="true" outlineLevel="0" collapsed="false">
      <c r="A17" s="4" t="s">
        <v>18</v>
      </c>
      <c r="B17" s="9" t="n">
        <f aca="false">B5*B7</f>
        <v>2400</v>
      </c>
      <c r="C17" s="6" t="s">
        <v>19</v>
      </c>
    </row>
    <row r="19" customFormat="false" ht="18" hidden="false" customHeight="true" outlineLevel="0" collapsed="false">
      <c r="A19" s="2" t="s">
        <v>20</v>
      </c>
      <c r="B19" s="3"/>
      <c r="C19" s="3"/>
      <c r="D19" s="3"/>
      <c r="E19" s="3"/>
    </row>
    <row r="20" customFormat="false" ht="18" hidden="false" customHeight="true" outlineLevel="0" collapsed="false">
      <c r="A20" s="4" t="s">
        <v>21</v>
      </c>
      <c r="B20" s="10" t="n">
        <f aca="false">B16/1000000*B12</f>
        <v>0.0091</v>
      </c>
    </row>
    <row r="21" customFormat="false" ht="18" hidden="false" customHeight="true" outlineLevel="0" collapsed="false">
      <c r="A21" s="4" t="s">
        <v>22</v>
      </c>
      <c r="B21" s="10" t="n">
        <f aca="false">B17/1000000*B13</f>
        <v>0.012</v>
      </c>
    </row>
    <row r="22" customFormat="false" ht="18" hidden="false" customHeight="true" outlineLevel="0" collapsed="false">
      <c r="A22" s="4" t="s">
        <v>23</v>
      </c>
      <c r="B22" s="10" t="n">
        <f aca="false">B20+B21</f>
        <v>0.0211</v>
      </c>
    </row>
    <row r="24" customFormat="false" ht="18" hidden="false" customHeight="true" outlineLevel="0" collapsed="false">
      <c r="A24" s="2" t="s">
        <v>24</v>
      </c>
      <c r="B24" s="3"/>
      <c r="C24" s="3"/>
      <c r="D24" s="3"/>
      <c r="E24" s="3"/>
    </row>
    <row r="25" customFormat="false" ht="18" hidden="false" customHeight="true" outlineLevel="0" collapsed="false">
      <c r="A25" s="4" t="s">
        <v>25</v>
      </c>
      <c r="B25" s="11" t="n">
        <v>0.05</v>
      </c>
    </row>
    <row r="26" customFormat="false" ht="18" hidden="false" customHeight="true" outlineLevel="0" collapsed="false">
      <c r="A26" s="4" t="s">
        <v>26</v>
      </c>
      <c r="B26" s="11" t="n">
        <v>0.1</v>
      </c>
    </row>
    <row r="27" customFormat="false" ht="18" hidden="false" customHeight="true" outlineLevel="0" collapsed="false">
      <c r="A27" s="4" t="s">
        <v>27</v>
      </c>
      <c r="B27" s="11" t="n">
        <v>0.05</v>
      </c>
    </row>
    <row r="28" customFormat="false" ht="18" hidden="false" customHeight="true" outlineLevel="0" collapsed="false">
      <c r="A28" s="4" t="s">
        <v>28</v>
      </c>
      <c r="B28" s="10" t="n">
        <f aca="false">SUM(B25:B27)</f>
        <v>0.2</v>
      </c>
    </row>
    <row r="30" customFormat="false" ht="18" hidden="false" customHeight="true" outlineLevel="0" collapsed="false">
      <c r="A30" s="2" t="s">
        <v>29</v>
      </c>
      <c r="B30" s="3"/>
      <c r="C30" s="3"/>
      <c r="D30" s="3"/>
      <c r="E30" s="3"/>
    </row>
    <row r="31" customFormat="false" ht="18" hidden="false" customHeight="true" outlineLevel="0" collapsed="false">
      <c r="A31" s="4" t="s">
        <v>30</v>
      </c>
      <c r="B31" s="12" t="n">
        <v>0.6</v>
      </c>
      <c r="C31" s="6" t="s">
        <v>31</v>
      </c>
    </row>
    <row r="32" customFormat="false" ht="18" hidden="false" customHeight="true" outlineLevel="0" collapsed="false">
      <c r="A32" s="4" t="s">
        <v>32</v>
      </c>
      <c r="B32" s="13" t="n">
        <f aca="false">B22+B28</f>
        <v>0.2211</v>
      </c>
    </row>
    <row r="33" customFormat="false" ht="18" hidden="false" customHeight="true" outlineLevel="0" collapsed="false">
      <c r="A33" s="4" t="s">
        <v>33</v>
      </c>
      <c r="B33" s="14" t="n">
        <f aca="false">B32/(1-B31)</f>
        <v>0.55275</v>
      </c>
    </row>
    <row r="34" customFormat="false" ht="18" hidden="false" customHeight="true" outlineLevel="0" collapsed="false">
      <c r="A34" s="4" t="s">
        <v>34</v>
      </c>
      <c r="B34" s="8" t="n">
        <f aca="false">ROUND(B33,2)</f>
        <v>0.55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22"/>
  </cols>
  <sheetData>
    <row r="1" customFormat="false" ht="21.75" hidden="false" customHeight="true" outlineLevel="0" collapsed="false">
      <c r="A1" s="1" t="s">
        <v>35</v>
      </c>
      <c r="B1" s="1"/>
      <c r="C1" s="1"/>
      <c r="D1" s="1"/>
      <c r="E1" s="1"/>
    </row>
    <row r="2" customFormat="false" ht="6" hidden="false" customHeight="true" outlineLevel="0" collapsed="false"/>
    <row r="3" customFormat="false" ht="18" hidden="false" customHeight="true" outlineLevel="0" collapsed="false">
      <c r="A3" s="2" t="s">
        <v>36</v>
      </c>
      <c r="B3" s="3"/>
      <c r="C3" s="3"/>
      <c r="D3" s="3"/>
      <c r="E3" s="3"/>
    </row>
    <row r="4" customFormat="false" ht="18" hidden="false" customHeight="true" outlineLevel="0" collapsed="false">
      <c r="A4" s="4" t="s">
        <v>37</v>
      </c>
      <c r="B4" s="15" t="n">
        <v>500</v>
      </c>
    </row>
    <row r="5" customFormat="false" ht="18" hidden="false" customHeight="true" outlineLevel="0" collapsed="false">
      <c r="A5" s="4" t="s">
        <v>38</v>
      </c>
      <c r="B5" s="15" t="n">
        <v>1300</v>
      </c>
    </row>
    <row r="6" customFormat="false" ht="18" hidden="false" customHeight="true" outlineLevel="0" collapsed="false">
      <c r="A6" s="4" t="s">
        <v>39</v>
      </c>
      <c r="B6" s="15" t="n">
        <v>3000</v>
      </c>
    </row>
    <row r="8" customFormat="false" ht="18" hidden="false" customHeight="true" outlineLevel="0" collapsed="false">
      <c r="A8" s="2" t="s">
        <v>40</v>
      </c>
      <c r="B8" s="3"/>
      <c r="C8" s="3"/>
      <c r="D8" s="3"/>
      <c r="E8" s="3"/>
    </row>
    <row r="9" customFormat="false" ht="18" hidden="false" customHeight="true" outlineLevel="0" collapsed="false">
      <c r="A9" s="4" t="s">
        <v>41</v>
      </c>
      <c r="B9" s="16" t="n">
        <f aca="false">'1. Premissas e Custos'!B34</f>
        <v>0.55</v>
      </c>
    </row>
    <row r="11" customFormat="false" ht="18" hidden="false" customHeight="true" outlineLevel="0" collapsed="false">
      <c r="A11" s="2" t="s">
        <v>42</v>
      </c>
      <c r="B11" s="3"/>
      <c r="C11" s="3"/>
      <c r="D11" s="3"/>
      <c r="E11" s="3"/>
    </row>
    <row r="12" customFormat="false" ht="18" hidden="false" customHeight="true" outlineLevel="0" collapsed="false">
      <c r="A12" s="4" t="s">
        <v>43</v>
      </c>
      <c r="B12" s="14" t="n">
        <f aca="false">B4*B9</f>
        <v>275</v>
      </c>
    </row>
    <row r="13" customFormat="false" ht="18" hidden="false" customHeight="true" outlineLevel="0" collapsed="false">
      <c r="A13" s="4" t="s">
        <v>44</v>
      </c>
      <c r="B13" s="14" t="n">
        <f aca="false">B5*B9</f>
        <v>715</v>
      </c>
    </row>
    <row r="14" customFormat="false" ht="18" hidden="false" customHeight="true" outlineLevel="0" collapsed="false">
      <c r="A14" s="4" t="s">
        <v>45</v>
      </c>
      <c r="B14" s="14" t="n">
        <f aca="false">B6*B9</f>
        <v>1650</v>
      </c>
    </row>
    <row r="16" customFormat="false" ht="18" hidden="false" customHeight="true" outlineLevel="0" collapsed="false">
      <c r="A16" s="2" t="s">
        <v>46</v>
      </c>
      <c r="B16" s="3"/>
      <c r="C16" s="3"/>
      <c r="D16" s="3"/>
      <c r="E16" s="3"/>
    </row>
    <row r="17" customFormat="false" ht="15" hidden="false" customHeight="false" outlineLevel="0" collapsed="false">
      <c r="A17" s="4" t="s">
        <v>47</v>
      </c>
      <c r="B17" s="17" t="n">
        <f aca="false">'1. Premissas e Custos'!B32</f>
        <v>0.2211</v>
      </c>
    </row>
    <row r="18" customFormat="false" ht="18" hidden="false" customHeight="true" outlineLevel="0" collapsed="false">
      <c r="A18" s="4" t="s">
        <v>48</v>
      </c>
      <c r="B18" s="18" t="n">
        <f aca="false">B4*B17</f>
        <v>110.55</v>
      </c>
    </row>
    <row r="19" customFormat="false" ht="18" hidden="false" customHeight="true" outlineLevel="0" collapsed="false">
      <c r="A19" s="4" t="s">
        <v>49</v>
      </c>
      <c r="B19" s="18" t="n">
        <f aca="false">B5*B17</f>
        <v>287.43</v>
      </c>
    </row>
    <row r="20" customFormat="false" ht="18" hidden="false" customHeight="true" outlineLevel="0" collapsed="false">
      <c r="A20" s="4" t="s">
        <v>50</v>
      </c>
      <c r="B20" s="18" t="n">
        <f aca="false">B6*B17</f>
        <v>663.3</v>
      </c>
    </row>
    <row r="22" customFormat="false" ht="18" hidden="false" customHeight="true" outlineLevel="0" collapsed="false">
      <c r="A22" s="2" t="s">
        <v>51</v>
      </c>
      <c r="B22" s="3"/>
      <c r="C22" s="3"/>
      <c r="D22" s="3"/>
      <c r="E22" s="3"/>
    </row>
    <row r="23" customFormat="false" ht="18" hidden="false" customHeight="true" outlineLevel="0" collapsed="false">
      <c r="A23" s="4" t="s">
        <v>52</v>
      </c>
      <c r="B23" s="14" t="n">
        <f aca="false">B12-B18</f>
        <v>164.45</v>
      </c>
    </row>
    <row r="24" customFormat="false" ht="18" hidden="false" customHeight="true" outlineLevel="0" collapsed="false">
      <c r="A24" s="4" t="s">
        <v>53</v>
      </c>
      <c r="B24" s="14" t="n">
        <f aca="false">B13-B19</f>
        <v>427.57</v>
      </c>
    </row>
    <row r="25" customFormat="false" ht="18" hidden="false" customHeight="true" outlineLevel="0" collapsed="false">
      <c r="A25" s="4" t="s">
        <v>54</v>
      </c>
      <c r="B25" s="14" t="n">
        <f aca="false">B14-B20</f>
        <v>986.7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8" min="2" style="0" width="14"/>
  </cols>
  <sheetData>
    <row r="1" customFormat="false" ht="21.75" hidden="false" customHeight="true" outlineLevel="0" collapsed="false">
      <c r="A1" s="1" t="s">
        <v>55</v>
      </c>
      <c r="B1" s="1"/>
      <c r="C1" s="1"/>
      <c r="D1" s="1"/>
      <c r="E1" s="1"/>
    </row>
    <row r="2" customFormat="false" ht="6" hidden="false" customHeight="true" outlineLevel="0" collapsed="false"/>
    <row r="3" customFormat="false" ht="18" hidden="false" customHeight="true" outlineLevel="0" collapsed="false">
      <c r="A3" s="19" t="s">
        <v>56</v>
      </c>
      <c r="B3" s="20" t="n">
        <v>4</v>
      </c>
      <c r="C3" s="20" t="n">
        <v>6</v>
      </c>
      <c r="D3" s="20" t="n">
        <v>8</v>
      </c>
      <c r="E3" s="20" t="n">
        <v>10</v>
      </c>
      <c r="F3" s="20" t="n">
        <v>12</v>
      </c>
      <c r="G3" s="20" t="n">
        <v>14</v>
      </c>
    </row>
    <row r="5" customFormat="false" ht="18" hidden="false" customHeight="true" outlineLevel="0" collapsed="false">
      <c r="A5" s="21" t="s">
        <v>57</v>
      </c>
      <c r="B5" s="22"/>
      <c r="C5" s="22"/>
      <c r="D5" s="22"/>
      <c r="E5" s="22"/>
      <c r="F5" s="22"/>
      <c r="G5" s="22"/>
    </row>
    <row r="6" customFormat="false" ht="18" hidden="false" customHeight="true" outlineLevel="0" collapsed="false">
      <c r="A6" s="23" t="s">
        <v>58</v>
      </c>
      <c r="B6" s="10" t="n">
        <v>0.0113</v>
      </c>
      <c r="C6" s="10" t="n">
        <v>0.0162</v>
      </c>
      <c r="D6" s="10" t="n">
        <v>0.0211</v>
      </c>
      <c r="E6" s="10" t="n">
        <v>0.026</v>
      </c>
      <c r="F6" s="10" t="n">
        <v>0.0309</v>
      </c>
      <c r="G6" s="10" t="n">
        <v>0.0358</v>
      </c>
    </row>
    <row r="7" customFormat="false" ht="18" hidden="false" customHeight="true" outlineLevel="0" collapsed="false">
      <c r="A7" s="23" t="s">
        <v>59</v>
      </c>
      <c r="B7" s="10" t="n">
        <v>0.2</v>
      </c>
      <c r="C7" s="10" t="n">
        <v>0.2</v>
      </c>
      <c r="D7" s="10" t="n">
        <v>0.2</v>
      </c>
      <c r="E7" s="10" t="n">
        <v>0.2</v>
      </c>
      <c r="F7" s="10" t="n">
        <v>0.2</v>
      </c>
      <c r="G7" s="10" t="n">
        <v>0.2</v>
      </c>
    </row>
    <row r="8" customFormat="false" ht="18" hidden="false" customHeight="true" outlineLevel="0" collapsed="false">
      <c r="A8" s="24" t="s">
        <v>60</v>
      </c>
      <c r="B8" s="13" t="n">
        <v>0.2113</v>
      </c>
      <c r="C8" s="13" t="n">
        <v>0.2162</v>
      </c>
      <c r="D8" s="13" t="n">
        <v>0.2211</v>
      </c>
      <c r="E8" s="13" t="n">
        <v>0.226</v>
      </c>
      <c r="F8" s="13" t="n">
        <v>0.2309</v>
      </c>
      <c r="G8" s="13" t="n">
        <v>0.2358</v>
      </c>
    </row>
    <row r="9" customFormat="false" ht="18" hidden="false" customHeight="true" outlineLevel="0" collapsed="false">
      <c r="A9" s="24" t="s">
        <v>61</v>
      </c>
      <c r="B9" s="14" t="n">
        <v>0.52825</v>
      </c>
      <c r="C9" s="14" t="n">
        <v>0.5405</v>
      </c>
      <c r="D9" s="14" t="n">
        <v>0.55275</v>
      </c>
      <c r="E9" s="14" t="n">
        <v>0.565</v>
      </c>
      <c r="F9" s="14" t="n">
        <v>0.57725</v>
      </c>
      <c r="G9" s="14" t="n">
        <v>0.5895</v>
      </c>
    </row>
    <row r="11" customFormat="false" ht="18" hidden="false" customHeight="true" outlineLevel="0" collapsed="false">
      <c r="A11" s="21" t="s">
        <v>62</v>
      </c>
      <c r="B11" s="22"/>
      <c r="C11" s="22"/>
      <c r="D11" s="22"/>
      <c r="E11" s="22"/>
      <c r="F11" s="22"/>
      <c r="G11" s="22"/>
    </row>
    <row r="12" customFormat="false" ht="18" hidden="false" customHeight="true" outlineLevel="0" collapsed="false">
      <c r="A12" s="23" t="s">
        <v>58</v>
      </c>
      <c r="B12" s="10" t="n">
        <v>0.0565</v>
      </c>
      <c r="C12" s="10" t="n">
        <v>0.081</v>
      </c>
      <c r="D12" s="10" t="n">
        <v>0.1055</v>
      </c>
      <c r="E12" s="10" t="n">
        <v>0.13</v>
      </c>
      <c r="F12" s="10" t="n">
        <v>0.1545</v>
      </c>
      <c r="G12" s="10" t="n">
        <v>0.179</v>
      </c>
    </row>
    <row r="13" customFormat="false" ht="18" hidden="false" customHeight="true" outlineLevel="0" collapsed="false">
      <c r="A13" s="23" t="s">
        <v>59</v>
      </c>
      <c r="B13" s="10" t="n">
        <v>0.2</v>
      </c>
      <c r="C13" s="10" t="n">
        <v>0.2</v>
      </c>
      <c r="D13" s="10" t="n">
        <v>0.2</v>
      </c>
      <c r="E13" s="10" t="n">
        <v>0.2</v>
      </c>
      <c r="F13" s="10" t="n">
        <v>0.2</v>
      </c>
      <c r="G13" s="10" t="n">
        <v>0.2</v>
      </c>
    </row>
    <row r="14" customFormat="false" ht="18" hidden="false" customHeight="true" outlineLevel="0" collapsed="false">
      <c r="A14" s="24" t="s">
        <v>60</v>
      </c>
      <c r="B14" s="13" t="n">
        <v>0.2565</v>
      </c>
      <c r="C14" s="13" t="n">
        <v>0.281</v>
      </c>
      <c r="D14" s="13" t="n">
        <v>0.3055</v>
      </c>
      <c r="E14" s="13" t="n">
        <v>0.33</v>
      </c>
      <c r="F14" s="13" t="n">
        <v>0.3545</v>
      </c>
      <c r="G14" s="13" t="n">
        <v>0.379</v>
      </c>
    </row>
    <row r="15" customFormat="false" ht="18" hidden="false" customHeight="true" outlineLevel="0" collapsed="false">
      <c r="A15" s="24" t="s">
        <v>61</v>
      </c>
      <c r="B15" s="14" t="n">
        <v>0.64125</v>
      </c>
      <c r="C15" s="14" t="n">
        <v>0.7025</v>
      </c>
      <c r="D15" s="14" t="n">
        <v>0.76375</v>
      </c>
      <c r="E15" s="14" t="n">
        <v>0.825</v>
      </c>
      <c r="F15" s="14" t="n">
        <v>0.88625</v>
      </c>
      <c r="G15" s="14" t="n">
        <v>0.9475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</cols>
  <sheetData>
    <row r="1" customFormat="false" ht="21.75" hidden="false" customHeight="true" outlineLevel="0" collapsed="false">
      <c r="A1" s="1" t="s">
        <v>63</v>
      </c>
      <c r="B1" s="1"/>
      <c r="C1" s="1"/>
      <c r="D1" s="1"/>
      <c r="E1" s="1"/>
    </row>
    <row r="2" customFormat="false" ht="16.5" hidden="false" customHeight="true" outlineLevel="0" collapsed="false">
      <c r="A2" s="25" t="s">
        <v>64</v>
      </c>
    </row>
    <row r="3" customFormat="false" ht="16.5" hidden="false" customHeight="true" outlineLevel="0" collapsed="false">
      <c r="A3" s="26" t="s">
        <v>65</v>
      </c>
    </row>
    <row r="4" customFormat="false" ht="16.5" hidden="false" customHeight="true" outlineLevel="0" collapsed="false">
      <c r="A4" s="26" t="s">
        <v>66</v>
      </c>
    </row>
    <row r="5" customFormat="false" ht="16.5" hidden="false" customHeight="true" outlineLevel="0" collapsed="false">
      <c r="A5" s="26" t="s">
        <v>67</v>
      </c>
    </row>
    <row r="6" customFormat="false" ht="16.5" hidden="false" customHeight="true" outlineLevel="0" collapsed="false">
      <c r="A6" s="26" t="s">
        <v>68</v>
      </c>
    </row>
    <row r="7" customFormat="false" ht="16.5" hidden="false" customHeight="true" outlineLevel="0" collapsed="false">
      <c r="A7" s="26" t="s">
        <v>69</v>
      </c>
    </row>
    <row r="8" customFormat="false" ht="16.5" hidden="false" customHeight="true" outlineLevel="0" collapsed="false">
      <c r="A8" s="26"/>
    </row>
    <row r="9" customFormat="false" ht="16.5" hidden="false" customHeight="true" outlineLevel="0" collapsed="false">
      <c r="A9" s="25" t="s">
        <v>70</v>
      </c>
    </row>
    <row r="10" customFormat="false" ht="16.5" hidden="false" customHeight="true" outlineLevel="0" collapsed="false">
      <c r="A10" s="26" t="s">
        <v>71</v>
      </c>
    </row>
    <row r="11" customFormat="false" ht="16.5" hidden="false" customHeight="true" outlineLevel="0" collapsed="false">
      <c r="A11" s="26" t="s">
        <v>72</v>
      </c>
    </row>
    <row r="12" customFormat="false" ht="16.5" hidden="false" customHeight="true" outlineLevel="0" collapsed="false">
      <c r="A12" s="26" t="s">
        <v>73</v>
      </c>
    </row>
    <row r="13" customFormat="false" ht="16.5" hidden="false" customHeight="true" outlineLevel="0" collapsed="false">
      <c r="A13" s="26"/>
    </row>
    <row r="14" customFormat="false" ht="16.5" hidden="false" customHeight="true" outlineLevel="0" collapsed="false">
      <c r="A14" s="25" t="s">
        <v>74</v>
      </c>
    </row>
    <row r="15" customFormat="false" ht="16.5" hidden="false" customHeight="true" outlineLevel="0" collapsed="false">
      <c r="A15" s="26" t="s">
        <v>75</v>
      </c>
    </row>
    <row r="16" customFormat="false" ht="16.5" hidden="false" customHeight="true" outlineLevel="0" collapsed="false">
      <c r="A16" s="26" t="s">
        <v>76</v>
      </c>
    </row>
    <row r="17" customFormat="false" ht="16.5" hidden="false" customHeight="true" outlineLevel="0" collapsed="false">
      <c r="A17" s="26" t="s">
        <v>77</v>
      </c>
    </row>
    <row r="18" customFormat="false" ht="16.5" hidden="false" customHeight="true" outlineLevel="0" collapsed="false">
      <c r="A18" s="26"/>
    </row>
    <row r="19" customFormat="false" ht="16.5" hidden="false" customHeight="true" outlineLevel="0" collapsed="false">
      <c r="A19" s="25" t="s">
        <v>78</v>
      </c>
    </row>
    <row r="20" customFormat="false" ht="16.5" hidden="false" customHeight="true" outlineLevel="0" collapsed="false">
      <c r="A20" s="26" t="s">
        <v>79</v>
      </c>
    </row>
    <row r="21" customFormat="false" ht="16.5" hidden="false" customHeight="true" outlineLevel="0" collapsed="false">
      <c r="A21" s="26" t="s">
        <v>80</v>
      </c>
    </row>
    <row r="22" customFormat="false" ht="16.5" hidden="false" customHeight="true" outlineLevel="0" collapsed="false">
      <c r="A22" s="26" t="s">
        <v>81</v>
      </c>
    </row>
    <row r="23" customFormat="false" ht="16.5" hidden="false" customHeight="true" outlineLevel="0" collapsed="false">
      <c r="A23" s="26" t="s">
        <v>82</v>
      </c>
    </row>
    <row r="24" customFormat="false" ht="16.5" hidden="false" customHeight="true" outlineLevel="0" collapsed="false">
      <c r="A24" s="26"/>
    </row>
    <row r="25" customFormat="false" ht="16.5" hidden="false" customHeight="true" outlineLevel="0" collapsed="false">
      <c r="A25" s="25" t="s">
        <v>83</v>
      </c>
    </row>
    <row r="26" customFormat="false" ht="16.5" hidden="false" customHeight="true" outlineLevel="0" collapsed="false">
      <c r="A26" s="26" t="s">
        <v>84</v>
      </c>
    </row>
    <row r="27" customFormat="false" ht="16.5" hidden="false" customHeight="true" outlineLevel="0" collapsed="false">
      <c r="A27" s="26" t="s">
        <v>85</v>
      </c>
    </row>
    <row r="28" customFormat="false" ht="16.5" hidden="false" customHeight="true" outlineLevel="0" collapsed="false">
      <c r="A28" s="26" t="s">
        <v>86</v>
      </c>
    </row>
    <row r="29" customFormat="false" ht="16.5" hidden="false" customHeight="true" outlineLevel="0" collapsed="false">
      <c r="A29" s="26" t="s">
        <v>87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2026-04-18T11:08:32Z</dcterms:created>
  <dc:creator>openpyxl</dc:creator>
  <dc:description/>
  <dc:language>en-US</dc:language>
  <cp:lastModifiedBy/>
  <dcterms:modified xsi:type="dcterms:W3CDTF">2026-04-18T11:08:32Z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